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pinkel/Documents/Projects/Blog/"/>
    </mc:Choice>
  </mc:AlternateContent>
  <bookViews>
    <workbookView xWindow="16220" yWindow="1900" windowWidth="28520" windowHeight="24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33" i="1"/>
  <c r="E42" i="1"/>
  <c r="E51" i="1"/>
  <c r="E35" i="1"/>
  <c r="E44" i="1"/>
  <c r="E53" i="1"/>
  <c r="E16" i="1"/>
  <c r="E18" i="1"/>
  <c r="E52" i="1"/>
  <c r="B53" i="1"/>
  <c r="B54" i="1"/>
  <c r="B51" i="1"/>
  <c r="B52" i="1"/>
  <c r="B50" i="1"/>
  <c r="B44" i="1"/>
  <c r="B45" i="1"/>
  <c r="B42" i="1"/>
  <c r="B43" i="1"/>
  <c r="B41" i="1"/>
  <c r="B35" i="1"/>
  <c r="B36" i="1"/>
  <c r="B33" i="1"/>
  <c r="B34" i="1"/>
  <c r="B32" i="1"/>
  <c r="B27" i="1"/>
  <c r="B24" i="1"/>
  <c r="B25" i="1"/>
  <c r="B23" i="1"/>
  <c r="E45" i="1"/>
  <c r="E43" i="1"/>
  <c r="E41" i="1"/>
  <c r="E36" i="1"/>
  <c r="E34" i="1"/>
  <c r="E32" i="1"/>
  <c r="E27" i="1"/>
  <c r="E25" i="1"/>
  <c r="E23" i="1"/>
  <c r="B17" i="1"/>
  <c r="E17" i="1"/>
  <c r="E50" i="1"/>
  <c r="E54" i="1"/>
  <c r="E15" i="1"/>
  <c r="B16" i="1"/>
  <c r="B18" i="1"/>
  <c r="B15" i="1"/>
</calcChain>
</file>

<file path=xl/sharedStrings.xml><?xml version="1.0" encoding="utf-8"?>
<sst xmlns="http://schemas.openxmlformats.org/spreadsheetml/2006/main" count="96" uniqueCount="34">
  <si>
    <t>Laps Accounted for</t>
  </si>
  <si>
    <t>Stop</t>
  </si>
  <si>
    <t>Delta</t>
  </si>
  <si>
    <t>Pace on Prime Tire</t>
  </si>
  <si>
    <t>Pace on Option Tire</t>
  </si>
  <si>
    <t>Tire Type</t>
  </si>
  <si>
    <t>Strategy 1</t>
  </si>
  <si>
    <t>Strategy 2</t>
  </si>
  <si>
    <t>Pit Stop Delta</t>
  </si>
  <si>
    <t>Stint Length Check</t>
  </si>
  <si>
    <t>O</t>
  </si>
  <si>
    <t>Stops</t>
  </si>
  <si>
    <t>Tires</t>
  </si>
  <si>
    <t>Race Time</t>
  </si>
  <si>
    <t>User Input</t>
  </si>
  <si>
    <t>Data Output</t>
  </si>
  <si>
    <t>Check - Result Good</t>
  </si>
  <si>
    <t>Check - Result Bad</t>
  </si>
  <si>
    <t>Laps Possible on Prime Tire</t>
  </si>
  <si>
    <t>Laps Possible on Option Tire</t>
  </si>
  <si>
    <t xml:space="preserve">Stint Time </t>
  </si>
  <si>
    <t>Laps in Race</t>
  </si>
  <si>
    <t>P</t>
  </si>
  <si>
    <t>Race Parameters</t>
  </si>
  <si>
    <t>Key</t>
  </si>
  <si>
    <t>Race Strategy Comparison Model</t>
  </si>
  <si>
    <t>Laps</t>
  </si>
  <si>
    <t>Pace</t>
  </si>
  <si>
    <t xml:space="preserve"> </t>
  </si>
  <si>
    <t>First Stint</t>
  </si>
  <si>
    <t>Second Stint</t>
  </si>
  <si>
    <t>Third Stint</t>
  </si>
  <si>
    <t>Fourth Stint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</si>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</sst>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;@"/>
    <numFmt numFmtId="165" formatCode="[mm]:ss.00;@"/>
    <numFmt numFmtId="166" formatCode="[mm]:ss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1" fillId="4" borderId="0" xfId="77" applyBorder="1"/>
    <xf numFmtId="0" fontId="10" fillId="3" borderId="0" xfId="76" applyBorder="1"/>
    <xf numFmtId="0" fontId="9" fillId="2" borderId="0" xfId="75" applyBorder="1"/>
    <xf numFmtId="165" fontId="0" fillId="0" borderId="0" xfId="0" applyNumberFormat="1" applyBorder="1"/>
    <xf numFmtId="0" fontId="1" fillId="0" borderId="0" xfId="0" applyFont="1" applyBorder="1"/>
    <xf numFmtId="1" fontId="10" fillId="3" borderId="0" xfId="76" applyNumberFormat="1" applyBorder="1"/>
    <xf numFmtId="0" fontId="10" fillId="3" borderId="0" xfId="76" applyBorder="1" applyAlignment="1">
      <alignment horizontal="right"/>
    </xf>
    <xf numFmtId="0" fontId="11" fillId="4" borderId="0" xfId="77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/>
    <xf numFmtId="164" fontId="4" fillId="0" borderId="0" xfId="0" applyNumberFormat="1" applyFont="1" applyBorder="1"/>
    <xf numFmtId="0" fontId="6" fillId="0" borderId="1" xfId="72"/>
    <xf numFmtId="0" fontId="7" fillId="0" borderId="2" xfId="73"/>
    <xf numFmtId="0" fontId="8" fillId="0" borderId="0" xfId="74" applyBorder="1"/>
    <xf numFmtId="0" fontId="5" fillId="0" borderId="0" xfId="71" applyBorder="1" applyAlignment="1">
      <alignment horizontal="center"/>
    </xf>
    <xf numFmtId="166" fontId="10" fillId="3" borderId="0" xfId="76" applyNumberFormat="1" applyBorder="1"/>
    <xf numFmtId="166" fontId="11" fillId="4" borderId="0" xfId="77" applyNumberFormat="1" applyBorder="1"/>
    <xf numFmtId="0" fontId="5" fillId="0" borderId="0" xfId="71" applyBorder="1" applyAlignment="1">
      <alignment horizontal="center"/>
    </xf>
  </cellXfs>
  <cellStyles count="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Good" xfId="75" builtinId="26"/>
    <cellStyle name="Heading 1" xfId="72" builtinId="16"/>
    <cellStyle name="Heading 2" xfId="73" builtinId="17"/>
    <cellStyle name="Heading 4" xfId="74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8" builtinId="8" hidden="1"/>
    <cellStyle name="Hyperlink" xfId="80" builtinId="8" hidden="1"/>
    <cellStyle name="Hyperlink" xfId="82" builtinId="8" hidden="1"/>
    <cellStyle name="Input" xfId="77" builtinId="20"/>
    <cellStyle name="Neutral" xfId="76" builtinId="28"/>
    <cellStyle name="Normal" xfId="0" builtinId="0"/>
    <cellStyle name="Title" xfId="71" builtinId="15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workbookViewId="0">
      <selection activeCell="C58" sqref="C58"/>
    </sheetView>
  </sheetViews>
  <sheetFormatPr baseColWidth="10" defaultColWidth="11" defaultRowHeight="16" x14ac:dyDescent="0.2"/>
  <cols>
    <col min="1" max="1" width="28.33203125" style="1" customWidth="1"/>
    <col min="2" max="2" width="11" style="1"/>
    <col min="3" max="3" width="28.1640625" style="1" customWidth="1"/>
    <col min="4" max="4" width="29.1640625" style="1" customWidth="1"/>
    <col min="5" max="16384" width="11" style="1"/>
  </cols>
  <sheetData>
    <row r="2" spans="1:8" ht="22" customHeight="1" x14ac:dyDescent="0.25">
      <c r="A2" s="20" t="s">
        <v>25</v>
      </c>
      <c r="B2" s="20"/>
      <c r="C2" s="20"/>
      <c r="D2" s="20"/>
      <c r="E2" s="20"/>
    </row>
    <row r="3" spans="1:8" ht="22" customHeight="1" x14ac:dyDescent="0.25">
      <c r="C3" s="17"/>
    </row>
    <row r="4" spans="1:8" ht="21" thickBot="1" x14ac:dyDescent="0.3">
      <c r="A4" s="14" t="s">
        <v>24</v>
      </c>
      <c r="D4" s="14" t="s">
        <v>23</v>
      </c>
    </row>
    <row r="5" spans="1:8" ht="17" thickTop="1" x14ac:dyDescent="0.2">
      <c r="A5" s="16" t="s">
        <v>14</v>
      </c>
      <c r="B5" s="2"/>
      <c r="D5" s="16" t="s">
        <v>21</v>
      </c>
      <c r="E5" s="2">
        <v>50</v>
      </c>
    </row>
    <row r="6" spans="1:8" x14ac:dyDescent="0.2">
      <c r="A6" s="16" t="s">
        <v>15</v>
      </c>
      <c r="B6" s="3"/>
      <c r="D6" s="16" t="s">
        <v>18</v>
      </c>
      <c r="E6" s="2">
        <v>20</v>
      </c>
    </row>
    <row r="7" spans="1:8" x14ac:dyDescent="0.2">
      <c r="A7" s="16" t="s">
        <v>16</v>
      </c>
      <c r="B7" s="4"/>
      <c r="D7" s="16" t="s">
        <v>3</v>
      </c>
      <c r="E7" s="19">
        <v>9.2592592592592585E-4</v>
      </c>
    </row>
    <row r="8" spans="1:8" x14ac:dyDescent="0.2">
      <c r="A8" s="16" t="s">
        <v>17</v>
      </c>
      <c r="D8" s="16" t="s">
        <v>19</v>
      </c>
      <c r="E8" s="2">
        <v>10</v>
      </c>
      <c r="H8" s="1" t="s">
        <v>28</v>
      </c>
    </row>
    <row r="9" spans="1:8" x14ac:dyDescent="0.2">
      <c r="D9" s="16" t="s">
        <v>4</v>
      </c>
      <c r="E9" s="19">
        <v>8.6805555555555551E-4</v>
      </c>
    </row>
    <row r="10" spans="1:8" x14ac:dyDescent="0.2">
      <c r="D10" s="16" t="s">
        <v>8</v>
      </c>
      <c r="E10" s="19">
        <v>2.3148148148148146E-4</v>
      </c>
    </row>
    <row r="13" spans="1:8" ht="21" thickBot="1" x14ac:dyDescent="0.3">
      <c r="A13" s="14" t="s">
        <v>6</v>
      </c>
      <c r="D13" s="14" t="s">
        <v>7</v>
      </c>
    </row>
    <row r="14" spans="1:8" ht="17" thickTop="1" x14ac:dyDescent="0.2">
      <c r="B14" s="5"/>
      <c r="E14" s="5"/>
    </row>
    <row r="15" spans="1:8" x14ac:dyDescent="0.2">
      <c r="A15" s="16" t="s">
        <v>0</v>
      </c>
      <c r="B15" s="6">
        <f>SUM(B21+B30+B39+B48)</f>
        <v>50</v>
      </c>
      <c r="D15" s="16" t="s">
        <v>0</v>
      </c>
      <c r="E15" s="6">
        <f>SUM(E21+E30+E39+E48)</f>
        <v>50</v>
      </c>
    </row>
    <row r="16" spans="1:8" x14ac:dyDescent="0.2">
      <c r="A16" s="16" t="s">
        <v>11</v>
      </c>
      <c r="B16" s="7">
        <f>B26+B35+B44+B53</f>
        <v>3</v>
      </c>
      <c r="D16" s="16" t="s">
        <v>11</v>
      </c>
      <c r="E16" s="7">
        <f>E26+E35+E44+E53</f>
        <v>2</v>
      </c>
    </row>
    <row r="17" spans="1:7" x14ac:dyDescent="0.2">
      <c r="A17" s="16" t="s">
        <v>12</v>
      </c>
      <c r="B17" s="8" t="str">
        <f>CONCATENATE(IF(OR(B22="P", B22="O"),B22, "")," ",(IF(OR(B31="P", B31="O"),B31, "")), " ",(IF(OR(B40="P", B40="O"),B40, "")), " ", (IF(OR(B49="P", B49="O"),B49, "")), " ")</f>
        <v xml:space="preserve">O O O P </v>
      </c>
      <c r="D17" s="16" t="s">
        <v>12</v>
      </c>
      <c r="E17" s="8" t="str">
        <f>CONCATENATE(IF(OR(E22="P", E22="O"),E22, "")," ",(IF(OR(E31="P", E31="O"),E31, "")), " ",(IF(OR(E40="P", E40="O"),E40, "")), " ", (IF(OR(E49="P", E49="O"),E49, "")), " ")</f>
        <v xml:space="preserve">P P O  </v>
      </c>
    </row>
    <row r="18" spans="1:7" x14ac:dyDescent="0.2">
      <c r="A18" s="16" t="s">
        <v>13</v>
      </c>
      <c r="B18" s="18">
        <f>B21*B24+B30*B33+B39*B42+B48*B51+B16*$E$10</f>
        <v>4.5254629629629631E-2</v>
      </c>
      <c r="D18" s="16" t="s">
        <v>13</v>
      </c>
      <c r="E18" s="18">
        <f>E21*E24+E30*E33+E39*E42+E48*E51+E16*$E$10</f>
        <v>4.6180555555555551E-2</v>
      </c>
      <c r="G18" s="5"/>
    </row>
    <row r="20" spans="1:7" ht="18" thickBot="1" x14ac:dyDescent="0.25">
      <c r="A20" s="15" t="s">
        <v>29</v>
      </c>
      <c r="D20" s="15" t="s">
        <v>29</v>
      </c>
    </row>
    <row r="21" spans="1:7" ht="17" thickTop="1" x14ac:dyDescent="0.2">
      <c r="A21" s="16" t="s">
        <v>26</v>
      </c>
      <c r="B21" s="2">
        <v>10</v>
      </c>
      <c r="D21" s="16" t="s">
        <v>26</v>
      </c>
      <c r="E21" s="2">
        <v>20</v>
      </c>
    </row>
    <row r="22" spans="1:7" x14ac:dyDescent="0.2">
      <c r="A22" s="16" t="s">
        <v>5</v>
      </c>
      <c r="B22" s="9" t="s">
        <v>10</v>
      </c>
      <c r="D22" s="16" t="s">
        <v>5</v>
      </c>
      <c r="E22" s="9" t="s">
        <v>22</v>
      </c>
    </row>
    <row r="23" spans="1:7" x14ac:dyDescent="0.2">
      <c r="A23" s="16" t="s">
        <v>9</v>
      </c>
      <c r="B23" s="6">
        <f>IF(OR(AND(B22="O",B21&lt;=$E$8),AND(B22="P",B21&lt;=$E$6),(B21=0)),1,0)</f>
        <v>1</v>
      </c>
      <c r="D23" s="16" t="s">
        <v>9</v>
      </c>
      <c r="E23" s="6">
        <f>IF(OR(AND(E22="O",E21&lt;=$E$8),AND(E22="P",E21&lt;=$E$6),(E21=0)),1,0)</f>
        <v>1</v>
      </c>
    </row>
    <row r="24" spans="1:7" x14ac:dyDescent="0.2">
      <c r="A24" s="16" t="s">
        <v>27</v>
      </c>
      <c r="B24" s="18">
        <f>IF(B22="P",$E$7,IF(B22="O",$E$9,IF(B21=0, 0,"ERROR")))</f>
        <v>8.6805555555555551E-4</v>
      </c>
      <c r="D24" s="16" t="s">
        <v>27</v>
      </c>
      <c r="E24" s="18">
        <f>IF(E22="P",$E$7,IF(E22="O",$E$9,IF(E21=0, 0,"ERROR")))</f>
        <v>9.2592592592592585E-4</v>
      </c>
    </row>
    <row r="25" spans="1:7" x14ac:dyDescent="0.2">
      <c r="A25" s="16" t="s">
        <v>20</v>
      </c>
      <c r="B25" s="18">
        <f>IF(B21 &lt;&gt; 0, B24*B21, 0)</f>
        <v>8.6805555555555559E-3</v>
      </c>
      <c r="D25" s="16" t="s">
        <v>20</v>
      </c>
      <c r="E25" s="18">
        <f>IF(E21 &lt;&gt; 0, E24*E21, 0)</f>
        <v>1.8518518518518517E-2</v>
      </c>
    </row>
    <row r="26" spans="1:7" x14ac:dyDescent="0.2">
      <c r="A26" s="16" t="s">
        <v>1</v>
      </c>
      <c r="B26" s="10">
        <v>0</v>
      </c>
      <c r="D26" s="16" t="s">
        <v>1</v>
      </c>
      <c r="E26" s="10">
        <v>0</v>
      </c>
    </row>
    <row r="27" spans="1:7" x14ac:dyDescent="0.2">
      <c r="A27" s="16" t="s">
        <v>2</v>
      </c>
      <c r="B27" s="18">
        <f>$E$10*B26</f>
        <v>0</v>
      </c>
      <c r="D27" s="16" t="s">
        <v>2</v>
      </c>
      <c r="E27" s="18">
        <f>$E$10*E26</f>
        <v>0</v>
      </c>
    </row>
    <row r="28" spans="1:7" x14ac:dyDescent="0.2">
      <c r="B28" s="11"/>
      <c r="E28" s="11"/>
    </row>
    <row r="29" spans="1:7" ht="18" thickBot="1" x14ac:dyDescent="0.25">
      <c r="A29" s="15" t="s">
        <v>30</v>
      </c>
      <c r="D29" s="15" t="s">
        <v>30</v>
      </c>
    </row>
    <row r="30" spans="1:7" ht="17" thickTop="1" x14ac:dyDescent="0.2">
      <c r="A30" s="16" t="s">
        <v>26</v>
      </c>
      <c r="B30" s="2">
        <v>10</v>
      </c>
      <c r="D30" s="16" t="s">
        <v>26</v>
      </c>
      <c r="E30" s="2">
        <v>20</v>
      </c>
    </row>
    <row r="31" spans="1:7" x14ac:dyDescent="0.2">
      <c r="A31" s="16" t="s">
        <v>5</v>
      </c>
      <c r="B31" s="9" t="s">
        <v>10</v>
      </c>
      <c r="D31" s="16" t="s">
        <v>5</v>
      </c>
      <c r="E31" s="9" t="s">
        <v>22</v>
      </c>
    </row>
    <row r="32" spans="1:7" x14ac:dyDescent="0.2">
      <c r="A32" s="16" t="s">
        <v>9</v>
      </c>
      <c r="B32" s="6">
        <f>IF(OR(AND(B31="O",B30&lt;=$E$8),AND(B31="P",B30&lt;=$E$6),(B30=0)),1,0)</f>
        <v>1</v>
      </c>
      <c r="D32" s="16" t="s">
        <v>9</v>
      </c>
      <c r="E32" s="6">
        <f>IF(OR(AND(E31="O",E30&lt;=$E$8),AND(E31="P",E30&lt;=$E$6),(E30=0)),1,0)</f>
        <v>1</v>
      </c>
    </row>
    <row r="33" spans="1:5" x14ac:dyDescent="0.2">
      <c r="A33" s="16" t="s">
        <v>27</v>
      </c>
      <c r="B33" s="18">
        <f>IF(B31="P",$E$7,IF(B31="O",$E$9,IF(B30=0, 0,"ERROR")))</f>
        <v>8.6805555555555551E-4</v>
      </c>
      <c r="D33" s="16" t="s">
        <v>27</v>
      </c>
      <c r="E33" s="18">
        <f>IF(E31="P",$E$7,IF(E31="O",$E$9,IF(E30=0, 0,"ERROR")))</f>
        <v>9.2592592592592585E-4</v>
      </c>
    </row>
    <row r="34" spans="1:5" x14ac:dyDescent="0.2">
      <c r="A34" s="16" t="s">
        <v>20</v>
      </c>
      <c r="B34" s="18">
        <f>IF(B30 &lt;&gt; 0, B33*B30, 0)</f>
        <v>8.6805555555555559E-3</v>
      </c>
      <c r="D34" s="16" t="s">
        <v>20</v>
      </c>
      <c r="E34" s="18">
        <f>IF(E30 &lt;&gt; 0, E33*E30, 0)</f>
        <v>1.8518518518518517E-2</v>
      </c>
    </row>
    <row r="35" spans="1:5" x14ac:dyDescent="0.2">
      <c r="A35" s="16" t="s">
        <v>1</v>
      </c>
      <c r="B35" s="10">
        <f>VALUE(IF(B30&gt;=1, "1", "0"))</f>
        <v>1</v>
      </c>
      <c r="D35" s="16" t="s">
        <v>1</v>
      </c>
      <c r="E35" s="10">
        <f>VALUE(IF(E30&gt;=1, "1", "0"))</f>
        <v>1</v>
      </c>
    </row>
    <row r="36" spans="1:5" x14ac:dyDescent="0.2">
      <c r="A36" s="16" t="s">
        <v>2</v>
      </c>
      <c r="B36" s="18">
        <f>$E$10*B35</f>
        <v>2.3148148148148146E-4</v>
      </c>
      <c r="D36" s="16" t="s">
        <v>2</v>
      </c>
      <c r="E36" s="18">
        <f>$E$10*E35</f>
        <v>2.3148148148148146E-4</v>
      </c>
    </row>
    <row r="37" spans="1:5" x14ac:dyDescent="0.2">
      <c r="B37" s="11"/>
      <c r="E37" s="11"/>
    </row>
    <row r="38" spans="1:5" ht="18" thickBot="1" x14ac:dyDescent="0.25">
      <c r="A38" s="15" t="s">
        <v>31</v>
      </c>
      <c r="D38" s="15" t="s">
        <v>31</v>
      </c>
    </row>
    <row r="39" spans="1:5" ht="17" thickTop="1" x14ac:dyDescent="0.2">
      <c r="A39" s="16" t="s">
        <v>26</v>
      </c>
      <c r="B39" s="2">
        <v>10</v>
      </c>
      <c r="D39" s="16" t="s">
        <v>26</v>
      </c>
      <c r="E39" s="2">
        <v>10</v>
      </c>
    </row>
    <row r="40" spans="1:5" x14ac:dyDescent="0.2">
      <c r="A40" s="16" t="s">
        <v>5</v>
      </c>
      <c r="B40" s="9" t="s">
        <v>10</v>
      </c>
      <c r="D40" s="16" t="s">
        <v>5</v>
      </c>
      <c r="E40" s="9" t="s">
        <v>10</v>
      </c>
    </row>
    <row r="41" spans="1:5" x14ac:dyDescent="0.2">
      <c r="A41" s="16" t="s">
        <v>9</v>
      </c>
      <c r="B41" s="6">
        <f>IF(OR(AND(B40="O",B39&lt;=$E$8),AND(B40="P",B39&lt;=$E$6),(B39=0)),1,0)</f>
        <v>1</v>
      </c>
      <c r="D41" s="16" t="s">
        <v>9</v>
      </c>
      <c r="E41" s="6">
        <f>IF(OR(AND(E40="O",E39&lt;=$E$8),AND(E40="P",E39&lt;=$E$6),(E39=0)),1,0)</f>
        <v>1</v>
      </c>
    </row>
    <row r="42" spans="1:5" x14ac:dyDescent="0.2">
      <c r="A42" s="16" t="s">
        <v>27</v>
      </c>
      <c r="B42" s="18">
        <f>IF(B40="P",$E$7,IF(B40="O",$E$9,IF(B39=0, 0,"ERROR")))</f>
        <v>8.6805555555555551E-4</v>
      </c>
      <c r="D42" s="16" t="s">
        <v>27</v>
      </c>
      <c r="E42" s="18">
        <f>IF(E40="P",$E$7,IF(E40="O",$E$9,IF(E39=0, 0,"ERROR")))</f>
        <v>8.6805555555555551E-4</v>
      </c>
    </row>
    <row r="43" spans="1:5" x14ac:dyDescent="0.2">
      <c r="A43" s="16" t="s">
        <v>20</v>
      </c>
      <c r="B43" s="18">
        <f>IF(B39 &lt;&gt; 0, B42*B39, 0)</f>
        <v>8.6805555555555559E-3</v>
      </c>
      <c r="D43" s="16" t="s">
        <v>20</v>
      </c>
      <c r="E43" s="18">
        <f>IF(E39 &lt;&gt; 0, E42*E39, 0)</f>
        <v>8.6805555555555559E-3</v>
      </c>
    </row>
    <row r="44" spans="1:5" x14ac:dyDescent="0.2">
      <c r="A44" s="16" t="s">
        <v>1</v>
      </c>
      <c r="B44" s="10">
        <f>VALUE(IF(B39&gt;=1, "1", "0"))</f>
        <v>1</v>
      </c>
      <c r="D44" s="16" t="s">
        <v>1</v>
      </c>
      <c r="E44" s="10">
        <f>VALUE(IF(E39&gt;=1, "1", "0"))</f>
        <v>1</v>
      </c>
    </row>
    <row r="45" spans="1:5" x14ac:dyDescent="0.2">
      <c r="A45" s="16" t="s">
        <v>2</v>
      </c>
      <c r="B45" s="18">
        <f>$E$10*B44</f>
        <v>2.3148148148148146E-4</v>
      </c>
      <c r="D45" s="16" t="s">
        <v>2</v>
      </c>
      <c r="E45" s="18">
        <f>$E$10*E44</f>
        <v>2.3148148148148146E-4</v>
      </c>
    </row>
    <row r="46" spans="1:5" x14ac:dyDescent="0.2">
      <c r="A46" s="12"/>
      <c r="B46" s="13"/>
      <c r="D46" s="12"/>
      <c r="E46" s="13"/>
    </row>
    <row r="47" spans="1:5" ht="18" thickBot="1" x14ac:dyDescent="0.25">
      <c r="A47" s="15" t="s">
        <v>32</v>
      </c>
      <c r="D47" s="15" t="s">
        <v>32</v>
      </c>
    </row>
    <row r="48" spans="1:5" ht="17" thickTop="1" x14ac:dyDescent="0.2">
      <c r="A48" s="16" t="s">
        <v>26</v>
      </c>
      <c r="B48" s="2">
        <v>20</v>
      </c>
      <c r="D48" s="16" t="s">
        <v>26</v>
      </c>
      <c r="E48" s="2">
        <v>0</v>
      </c>
    </row>
    <row r="49" spans="1:5" x14ac:dyDescent="0.2">
      <c r="A49" s="16" t="s">
        <v>5</v>
      </c>
      <c r="B49" s="9" t="s">
        <v>22</v>
      </c>
      <c r="D49" s="16" t="s">
        <v>5</v>
      </c>
      <c r="E49" s="9" t="s">
        <v>33</v>
      </c>
    </row>
    <row r="50" spans="1:5" x14ac:dyDescent="0.2">
      <c r="A50" s="16" t="s">
        <v>9</v>
      </c>
      <c r="B50" s="6">
        <f>IF(OR(AND(B49="O",B48&lt;=$E$8),AND(B49="P",B48&lt;=$E$6),(B48=0)),1,0)</f>
        <v>1</v>
      </c>
      <c r="D50" s="16" t="s">
        <v>9</v>
      </c>
      <c r="E50" s="6">
        <f>IF(OR(AND(E49="O",E48&lt;=$E$8),AND(E49="P",E48&lt;=$E$6),(E48=0)),1,0)</f>
        <v>1</v>
      </c>
    </row>
    <row r="51" spans="1:5" x14ac:dyDescent="0.2">
      <c r="A51" s="16" t="s">
        <v>27</v>
      </c>
      <c r="B51" s="18">
        <f>IF(B49="P",$E$7,IF(B49="O",$E$9,IF(B48=0, 0,"ERROR")))</f>
        <v>9.2592592592592585E-4</v>
      </c>
      <c r="D51" s="16" t="s">
        <v>27</v>
      </c>
      <c r="E51" s="18">
        <f>IF(E49="P",$E$7,IF(E49="O",$E$9,IF(E48=0, 0,"ERROR")))</f>
        <v>0</v>
      </c>
    </row>
    <row r="52" spans="1:5" x14ac:dyDescent="0.2">
      <c r="A52" s="16" t="s">
        <v>20</v>
      </c>
      <c r="B52" s="18">
        <f>IF(B48 &lt;&gt; 0, B51*B48, 0)</f>
        <v>1.8518518518518517E-2</v>
      </c>
      <c r="D52" s="16" t="s">
        <v>20</v>
      </c>
      <c r="E52" s="18">
        <f>IF(E48 &lt;&gt; 0, E51*E48, 0)</f>
        <v>0</v>
      </c>
    </row>
    <row r="53" spans="1:5" x14ac:dyDescent="0.2">
      <c r="A53" s="16" t="s">
        <v>1</v>
      </c>
      <c r="B53" s="10">
        <f>VALUE(IF(B48&gt;=1, "1", "0"))</f>
        <v>1</v>
      </c>
      <c r="D53" s="16" t="s">
        <v>1</v>
      </c>
      <c r="E53" s="10">
        <f>VALUE(IF(E48&gt;=1, "1", "0"))</f>
        <v>0</v>
      </c>
    </row>
    <row r="54" spans="1:5" x14ac:dyDescent="0.2">
      <c r="A54" s="16" t="s">
        <v>2</v>
      </c>
      <c r="B54" s="18">
        <f>$E$10*B53</f>
        <v>2.3148148148148146E-4</v>
      </c>
      <c r="D54" s="16" t="s">
        <v>2</v>
      </c>
      <c r="E54" s="18">
        <f>$E$10*E53</f>
        <v>0</v>
      </c>
    </row>
  </sheetData>
  <mergeCells count="1">
    <mergeCell ref="A2:E2"/>
  </mergeCells>
  <conditionalFormatting sqref="E50">
    <cfRule type="cellIs" dxfId="39" priority="36" operator="equal">
      <formula>0</formula>
    </cfRule>
    <cfRule type="cellIs" dxfId="38" priority="37" operator="equal">
      <formula>1</formula>
    </cfRule>
  </conditionalFormatting>
  <conditionalFormatting sqref="E53">
    <cfRule type="cellIs" dxfId="37" priority="38" operator="equal">
      <formula>0</formula>
    </cfRule>
    <cfRule type="cellIs" dxfId="36" priority="29" operator="equal">
      <formula>1</formula>
    </cfRule>
  </conditionalFormatting>
  <conditionalFormatting sqref="B18">
    <cfRule type="cellIs" dxfId="35" priority="33" operator="lessThan">
      <formula>$E$18</formula>
    </cfRule>
    <cfRule type="cellIs" dxfId="34" priority="34" operator="greaterThan">
      <formula>$E$18</formula>
    </cfRule>
    <cfRule type="cellIs" dxfId="33" priority="35" operator="equal">
      <formula>$E$18</formula>
    </cfRule>
  </conditionalFormatting>
  <conditionalFormatting sqref="E18">
    <cfRule type="cellIs" dxfId="32" priority="30" operator="lessThan">
      <formula>$B$18</formula>
    </cfRule>
    <cfRule type="cellIs" dxfId="31" priority="31" operator="greaterThan">
      <formula>$B$18</formula>
    </cfRule>
    <cfRule type="cellIs" dxfId="30" priority="32" operator="equal">
      <formula>$B$18</formula>
    </cfRule>
  </conditionalFormatting>
  <conditionalFormatting sqref="B15 B8 E15">
    <cfRule type="cellIs" dxfId="29" priority="108" operator="equal">
      <formula>$E$5</formula>
    </cfRule>
    <cfRule type="cellIs" dxfId="28" priority="109" operator="notEqual">
      <formula>$E$5</formula>
    </cfRule>
  </conditionalFormatting>
  <conditionalFormatting sqref="E23">
    <cfRule type="cellIs" dxfId="27" priority="26" operator="equal">
      <formula>0</formula>
    </cfRule>
    <cfRule type="cellIs" dxfId="26" priority="27" operator="equal">
      <formula>1</formula>
    </cfRule>
  </conditionalFormatting>
  <conditionalFormatting sqref="E26">
    <cfRule type="cellIs" dxfId="25" priority="25" operator="equal">
      <formula>1</formula>
    </cfRule>
    <cfRule type="cellIs" dxfId="24" priority="28" operator="equal">
      <formula>0</formula>
    </cfRule>
  </conditionalFormatting>
  <conditionalFormatting sqref="E32">
    <cfRule type="cellIs" dxfId="23" priority="22" operator="equal">
      <formula>0</formula>
    </cfRule>
    <cfRule type="cellIs" dxfId="22" priority="23" operator="equal">
      <formula>1</formula>
    </cfRule>
  </conditionalFormatting>
  <conditionalFormatting sqref="E35">
    <cfRule type="cellIs" dxfId="21" priority="21" operator="equal">
      <formula>1</formula>
    </cfRule>
    <cfRule type="cellIs" dxfId="20" priority="24" operator="equal">
      <formula>0</formula>
    </cfRule>
  </conditionalFormatting>
  <conditionalFormatting sqref="E41">
    <cfRule type="cellIs" dxfId="19" priority="18" operator="equal">
      <formula>0</formula>
    </cfRule>
    <cfRule type="cellIs" dxfId="18" priority="19" operator="equal">
      <formula>1</formula>
    </cfRule>
  </conditionalFormatting>
  <conditionalFormatting sqref="E44">
    <cfRule type="cellIs" dxfId="17" priority="17" operator="equal">
      <formula>1</formula>
    </cfRule>
    <cfRule type="cellIs" dxfId="16" priority="20" operator="equal">
      <formula>0</formula>
    </cfRule>
  </conditionalFormatting>
  <conditionalFormatting sqref="B23">
    <cfRule type="cellIs" dxfId="15" priority="14" operator="equal">
      <formula>0</formula>
    </cfRule>
    <cfRule type="cellIs" dxfId="14" priority="15" operator="equal">
      <formula>1</formula>
    </cfRule>
  </conditionalFormatting>
  <conditionalFormatting sqref="B26">
    <cfRule type="cellIs" dxfId="13" priority="13" operator="equal">
      <formula>1</formula>
    </cfRule>
    <cfRule type="cellIs" dxfId="12" priority="16" operator="equal">
      <formula>0</formula>
    </cfRule>
  </conditionalFormatting>
  <conditionalFormatting sqref="B32">
    <cfRule type="cellIs" dxfId="11" priority="10" operator="equal">
      <formula>0</formula>
    </cfRule>
    <cfRule type="cellIs" dxfId="10" priority="11" operator="equal">
      <formula>1</formula>
    </cfRule>
  </conditionalFormatting>
  <conditionalFormatting sqref="B35">
    <cfRule type="cellIs" dxfId="9" priority="9" operator="equal">
      <formula>1</formula>
    </cfRule>
    <cfRule type="cellIs" dxfId="8" priority="12" operator="equal">
      <formula>0</formula>
    </cfRule>
  </conditionalFormatting>
  <conditionalFormatting sqref="B41">
    <cfRule type="cellIs" dxfId="7" priority="6" operator="equal">
      <formula>0</formula>
    </cfRule>
    <cfRule type="cellIs" dxfId="6" priority="7" operator="equal">
      <formula>1</formula>
    </cfRule>
  </conditionalFormatting>
  <conditionalFormatting sqref="B44">
    <cfRule type="cellIs" dxfId="5" priority="5" operator="equal">
      <formula>1</formula>
    </cfRule>
    <cfRule type="cellIs" dxfId="4" priority="8" operator="equal">
      <formula>0</formula>
    </cfRule>
  </conditionalFormatting>
  <conditionalFormatting sqref="B50">
    <cfRule type="cellIs" dxfId="3" priority="2" operator="equal">
      <formula>0</formula>
    </cfRule>
    <cfRule type="cellIs" dxfId="2" priority="3" operator="equal">
      <formula>1</formula>
    </cfRule>
  </conditionalFormatting>
  <conditionalFormatting sqref="B53">
    <cfRule type="cellIs" dxfId="1" priority="1" operator="equal">
      <formula>1</formula>
    </cfRule>
    <cfRule type="cellIs" dxfId="0" priority="4" operator="equal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Pinkel</dc:creator>
  <cp:lastModifiedBy>Microsoft Office User</cp:lastModifiedBy>
  <dcterms:created xsi:type="dcterms:W3CDTF">2015-05-10T21:42:23Z</dcterms:created>
  <dcterms:modified xsi:type="dcterms:W3CDTF">2017-01-02T20:49:23Z</dcterms:modified>
</cp:coreProperties>
</file>